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509581\Desktop\ÅrsmøteBergen2021\"/>
    </mc:Choice>
  </mc:AlternateContent>
  <bookViews>
    <workbookView xWindow="0" yWindow="0" windowWidth="19200" windowHeight="7050"/>
  </bookViews>
  <sheets>
    <sheet name="Budsjett 2021 og 2022" sheetId="2" r:id="rId1"/>
    <sheet name="Budsjettgrunnlag" sheetId="1" r:id="rId2"/>
    <sheet name="Forutsetninger og notat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2" l="1"/>
  <c r="F30" i="2"/>
  <c r="F28" i="2"/>
  <c r="H28" i="2"/>
  <c r="E28" i="2"/>
  <c r="H26" i="2"/>
  <c r="F26" i="2"/>
  <c r="E26" i="2"/>
  <c r="F24" i="2"/>
  <c r="H24" i="2"/>
  <c r="E24" i="2"/>
  <c r="F22" i="2"/>
  <c r="H22" i="2"/>
  <c r="E22" i="2"/>
  <c r="E20" i="2"/>
  <c r="F20" i="2"/>
  <c r="H20" i="2"/>
  <c r="H19" i="2"/>
  <c r="F19" i="2"/>
  <c r="E19" i="2"/>
  <c r="H18" i="2"/>
  <c r="F18" i="2"/>
  <c r="E18" i="2"/>
  <c r="H17" i="2"/>
  <c r="F17" i="2"/>
  <c r="E17" i="2"/>
  <c r="H16" i="2"/>
  <c r="F16" i="2"/>
  <c r="E16" i="2"/>
  <c r="H15" i="2"/>
  <c r="F15" i="2"/>
  <c r="E15" i="2"/>
  <c r="H13" i="2"/>
  <c r="F13" i="2"/>
  <c r="E13" i="2"/>
  <c r="H9" i="2"/>
  <c r="E9" i="2"/>
  <c r="F9" i="2"/>
  <c r="H8" i="2"/>
  <c r="F8" i="2"/>
  <c r="F11" i="2" s="1"/>
  <c r="E8" i="2"/>
  <c r="H7" i="2"/>
  <c r="F7" i="2"/>
  <c r="E7" i="2"/>
  <c r="E11" i="2"/>
  <c r="H11" i="2" l="1"/>
  <c r="E48" i="1"/>
  <c r="E41" i="1"/>
  <c r="F41" i="1"/>
  <c r="E23" i="1"/>
  <c r="E17" i="1"/>
  <c r="F48" i="1"/>
  <c r="F23" i="1"/>
  <c r="F17" i="1"/>
  <c r="E49" i="1" l="1"/>
  <c r="E51" i="1" s="1"/>
  <c r="E53" i="1"/>
  <c r="E57" i="1" s="1"/>
  <c r="F49" i="1"/>
  <c r="F51" i="1" s="1"/>
  <c r="F53" i="1" s="1"/>
  <c r="F57" i="1" s="1"/>
  <c r="I48" i="1" l="1"/>
  <c r="I41" i="1"/>
  <c r="I33" i="1"/>
  <c r="I23" i="1"/>
  <c r="I17" i="1"/>
  <c r="I49" i="1" l="1"/>
  <c r="I51" i="1" s="1"/>
  <c r="I53" i="1" s="1"/>
  <c r="I57" i="1" s="1"/>
  <c r="J48" i="1" l="1"/>
  <c r="H48" i="1"/>
  <c r="J41" i="1"/>
  <c r="H41" i="1"/>
  <c r="H38" i="1"/>
  <c r="J38" i="1"/>
  <c r="J33" i="1"/>
  <c r="H33" i="1"/>
  <c r="J27" i="1"/>
  <c r="H27" i="1"/>
  <c r="J11" i="1"/>
  <c r="J17" i="1" s="1"/>
  <c r="H11" i="1"/>
  <c r="H17" i="1" s="1"/>
  <c r="J23" i="1"/>
  <c r="H23" i="1"/>
  <c r="H49" i="1" l="1"/>
  <c r="H51" i="1" s="1"/>
  <c r="H53" i="1" s="1"/>
  <c r="H57" i="1" s="1"/>
  <c r="J49" i="1"/>
  <c r="J51" i="1" s="1"/>
  <c r="J53" i="1" s="1"/>
  <c r="J57" i="1" s="1"/>
</calcChain>
</file>

<file path=xl/sharedStrings.xml><?xml version="1.0" encoding="utf-8"?>
<sst xmlns="http://schemas.openxmlformats.org/spreadsheetml/2006/main" count="113" uniqueCount="94">
  <si>
    <t>Budsjett 2021</t>
  </si>
  <si>
    <t>Resultat 2020</t>
  </si>
  <si>
    <t>Resultat 2019</t>
  </si>
  <si>
    <t>Medlemsinntekter</t>
  </si>
  <si>
    <t>Arrangør-inntekter lederkonferansen</t>
  </si>
  <si>
    <t>Støtte fra kompetansesenteret</t>
  </si>
  <si>
    <t>Lederkonferansen</t>
  </si>
  <si>
    <t>Legevaktkonferansen</t>
  </si>
  <si>
    <t>Tilskudd styremøte</t>
  </si>
  <si>
    <t>Møtegodtgjørelse, ikke innb.pl.</t>
  </si>
  <si>
    <t>Tapt arbeidsfortjeneste</t>
  </si>
  <si>
    <t>Lønnskostnad</t>
  </si>
  <si>
    <t>Honorar revisjon</t>
  </si>
  <si>
    <t>Honorar regsnskap</t>
  </si>
  <si>
    <t>Regnskap og revisjon</t>
  </si>
  <si>
    <t>Kontorrekvisita</t>
  </si>
  <si>
    <t>Data/EDB-kostnad</t>
  </si>
  <si>
    <t>Porto</t>
  </si>
  <si>
    <t>Annen kontorkostnad</t>
  </si>
  <si>
    <t>Kontorkostnad</t>
  </si>
  <si>
    <t>Kostnader</t>
  </si>
  <si>
    <t>Bilgodtgjørelse, oppgavepliktig</t>
  </si>
  <si>
    <t>Diettkostnad, ikke oppgavepliktig</t>
  </si>
  <si>
    <t>Diettkostnad, oppgavepliktig</t>
  </si>
  <si>
    <t>Aviser, tidsskrifter, bøker, og lignende.</t>
  </si>
  <si>
    <t>Reisekostnader</t>
  </si>
  <si>
    <t>Reisekostnad, ikke oppgavepliktig</t>
  </si>
  <si>
    <t>Møte, kurs, oppdatering, og lignende</t>
  </si>
  <si>
    <t>Kursstøtte</t>
  </si>
  <si>
    <t>Møter, kurs og konferanser</t>
  </si>
  <si>
    <t>Reklamekostnad</t>
  </si>
  <si>
    <t>Representasjon, fradragberettiget</t>
  </si>
  <si>
    <t>Gave, fradragberettiget</t>
  </si>
  <si>
    <t>Styremøter</t>
  </si>
  <si>
    <t>Bank- og kortgebyrer</t>
  </si>
  <si>
    <t>Purregebyr og forsinkelsesrenter, og lignende</t>
  </si>
  <si>
    <t>Reklame, representasjon og intern drift</t>
  </si>
  <si>
    <t>Annen driftskostnad</t>
  </si>
  <si>
    <t>Budsjett 2020</t>
  </si>
  <si>
    <t>Sum inntekter</t>
  </si>
  <si>
    <t>Sum kostnader</t>
  </si>
  <si>
    <t>Driftsreultat</t>
  </si>
  <si>
    <t>Renter</t>
  </si>
  <si>
    <t>Årsresultat</t>
  </si>
  <si>
    <t>Budsjett 2022</t>
  </si>
  <si>
    <t>Inntekter</t>
  </si>
  <si>
    <t>Sum annen driftskostnad</t>
  </si>
  <si>
    <t>Driftsresultat</t>
  </si>
  <si>
    <t>Egenkapital 31.12</t>
  </si>
  <si>
    <t>Legevaktkonferansen 2019</t>
  </si>
  <si>
    <t>Horten</t>
  </si>
  <si>
    <t>Lederkonferansen 2019</t>
  </si>
  <si>
    <t>Sola</t>
  </si>
  <si>
    <t>Legevaktkonferansen 2020</t>
  </si>
  <si>
    <t>Gardermoen</t>
  </si>
  <si>
    <t>Lederkonferansen 2020</t>
  </si>
  <si>
    <t>Lederkonferansen 2021</t>
  </si>
  <si>
    <t>Webinar</t>
  </si>
  <si>
    <t>Legevaktkonferansen 2021</t>
  </si>
  <si>
    <t>Lederkonferansen 2022</t>
  </si>
  <si>
    <t>Legevaktkonferansen 2022</t>
  </si>
  <si>
    <t>Bodø</t>
  </si>
  <si>
    <t>Lederkonferansen 2023</t>
  </si>
  <si>
    <t>Legevaktkonferansen 2023</t>
  </si>
  <si>
    <t>Fredrikstad</t>
  </si>
  <si>
    <t>Ikke bestemt</t>
  </si>
  <si>
    <t>Konferanseaktivittet i regsnkaps-/budsjettperioden</t>
  </si>
  <si>
    <r>
      <t xml:space="preserve">Bodø </t>
    </r>
    <r>
      <rPr>
        <sz val="12"/>
        <color rgb="FFFF0000"/>
        <rFont val="Calibri (Brødtekst)"/>
      </rPr>
      <t>Avlyst</t>
    </r>
  </si>
  <si>
    <r>
      <t xml:space="preserve">Fredrikstad </t>
    </r>
    <r>
      <rPr>
        <sz val="12"/>
        <color rgb="FFFF0000"/>
        <rFont val="Calibri (Brødtekst)"/>
      </rPr>
      <t>Avlyst</t>
    </r>
    <r>
      <rPr>
        <sz val="12"/>
        <color theme="1"/>
        <rFont val="Calibri"/>
        <family val="2"/>
        <scheme val="minor"/>
      </rPr>
      <t xml:space="preserve"> Bodø </t>
    </r>
    <r>
      <rPr>
        <sz val="12"/>
        <color rgb="FFFF0000"/>
        <rFont val="Calibri (Brødtekst)"/>
      </rPr>
      <t>Avlyst</t>
    </r>
  </si>
  <si>
    <t xml:space="preserve">Budsjetterte inntekter: </t>
  </si>
  <si>
    <t>Budsjettert med inntekter og finansiering som i 2020 for 2022.</t>
  </si>
  <si>
    <t>for 2022 med påregnelig prisstigning i henhold til offentlig indeks.</t>
  </si>
  <si>
    <t xml:space="preserve">Forutsatt avholdt i september 2022. </t>
  </si>
  <si>
    <t>Budsjettert som inntektsgivende for arrangør og NLF i henhold til etablert ordning for inntektsdeling.</t>
  </si>
  <si>
    <t xml:space="preserve">Forutsatt avholdt i mars 2022. </t>
  </si>
  <si>
    <r>
      <rPr>
        <b/>
        <sz val="12"/>
        <color theme="1"/>
        <rFont val="Calibri"/>
        <family val="2"/>
        <scheme val="minor"/>
      </rPr>
      <t>Lederkonferanse</t>
    </r>
    <r>
      <rPr>
        <sz val="12"/>
        <color theme="1"/>
        <rFont val="Calibri"/>
        <family val="2"/>
        <scheme val="minor"/>
      </rPr>
      <t xml:space="preserve"> 2021 ble holdt som webinar i regi av kompetansesentret. Ingen inntekter til NLF. </t>
    </r>
  </si>
  <si>
    <r>
      <rPr>
        <b/>
        <sz val="12"/>
        <color theme="1"/>
        <rFont val="Calibri"/>
        <family val="2"/>
        <scheme val="minor"/>
      </rPr>
      <t>Medlemsinntekter</t>
    </r>
    <r>
      <rPr>
        <sz val="12"/>
        <color theme="1"/>
        <rFont val="Calibri"/>
        <family val="2"/>
        <scheme val="minor"/>
      </rPr>
      <t xml:space="preserve"> 2021 og 2022 er en nøktern framskrivning av resultat 2020,  </t>
    </r>
  </si>
  <si>
    <r>
      <rPr>
        <b/>
        <sz val="12"/>
        <color theme="1"/>
        <rFont val="Calibri"/>
        <family val="2"/>
        <scheme val="minor"/>
      </rPr>
      <t>Legevaktkonferanse</t>
    </r>
    <r>
      <rPr>
        <sz val="12"/>
        <color theme="1"/>
        <rFont val="Calibri"/>
        <family val="2"/>
        <scheme val="minor"/>
      </rPr>
      <t xml:space="preserve"> 2020 og 2021 avlyst. Ingen inntekter til NLF.</t>
    </r>
  </si>
  <si>
    <t>Budsjetterte kostnader:</t>
  </si>
  <si>
    <t xml:space="preserve">Budsjettert med reduserte kostnader til tapt arbeidsfortjeneste i 2021 til følge av færre fysiske styremøter. </t>
  </si>
  <si>
    <t xml:space="preserve">Budsjettert for full møteaktivitet i 2022, på basis av resultat for 2019, med endret kontoføring fra da. </t>
  </si>
  <si>
    <r>
      <rPr>
        <b/>
        <sz val="12"/>
        <color theme="1"/>
        <rFont val="Calibri"/>
        <family val="2"/>
        <scheme val="minor"/>
      </rPr>
      <t xml:space="preserve">Lønnskostnad </t>
    </r>
    <r>
      <rPr>
        <sz val="12"/>
        <color theme="1"/>
        <rFont val="Calibri"/>
        <family val="2"/>
        <scheme val="minor"/>
      </rPr>
      <t xml:space="preserve">består av møtegodtgjørelse og godgjort tapt arbeidsfortjenste for valgte til verv i NLF. </t>
    </r>
  </si>
  <si>
    <t xml:space="preserve">Kostnaden var i resultat 2020 vesentlig lavere enn budsjettert for 2020, og var vesentlig lavere enn resultat 2019. </t>
  </si>
  <si>
    <t xml:space="preserve">Godmålet tar høyde for at kostanden kan øke noe; på bakgrunn av erfart pris for tjenestene i tidligere år. </t>
  </si>
  <si>
    <r>
      <t xml:space="preserve">Kostnader til </t>
    </r>
    <r>
      <rPr>
        <b/>
        <sz val="12"/>
        <color theme="1"/>
        <rFont val="Calibri"/>
        <family val="2"/>
        <scheme val="minor"/>
      </rPr>
      <t>regnsakp og revisjon</t>
    </r>
    <r>
      <rPr>
        <sz val="12"/>
        <color theme="1"/>
        <rFont val="Calibri"/>
        <family val="2"/>
        <scheme val="minor"/>
      </rPr>
      <t xml:space="preserve"> er budsjettert med godmål på basis av resulat 2020.</t>
    </r>
  </si>
  <si>
    <t>Budsjettert for 2021 med færre reiser på grunn av redusert møteaktivitet.</t>
  </si>
  <si>
    <t xml:space="preserve">Budsjettert for 2022 med full møteaktivitet, som fremskriving av tall i resultat 2019. </t>
  </si>
  <si>
    <r>
      <rPr>
        <b/>
        <sz val="12"/>
        <color theme="1"/>
        <rFont val="Calibri"/>
        <family val="2"/>
        <scheme val="minor"/>
      </rPr>
      <t>Reisekostnader</t>
    </r>
    <r>
      <rPr>
        <sz val="12"/>
        <color theme="1"/>
        <rFont val="Calibri"/>
        <family val="2"/>
        <scheme val="minor"/>
      </rPr>
      <t xml:space="preserve"> omfatter kostader til tillitsvalgtes reise og opphold til konferanser og styremøter. </t>
    </r>
  </si>
  <si>
    <t xml:space="preserve">Budsjettert for 2021 uten konferansekostanf for NLF. </t>
  </si>
  <si>
    <t>Lederkonferansen var et webinar i regi av kompetansesetret. Legvaktkonferansen ble ikke avholdt.</t>
  </si>
  <si>
    <t xml:space="preserve">Budsjettert for 2022 med full konfranseaktivitet, som framskrivning av tall i resultat 2019. </t>
  </si>
  <si>
    <r>
      <rPr>
        <b/>
        <sz val="12"/>
        <color theme="1"/>
        <rFont val="Calibri"/>
        <family val="2"/>
        <scheme val="minor"/>
      </rPr>
      <t>Møter, kurs og konferanser</t>
    </r>
    <r>
      <rPr>
        <sz val="12"/>
        <color theme="1"/>
        <rFont val="Calibri"/>
        <family val="2"/>
        <scheme val="minor"/>
      </rPr>
      <t xml:space="preserve"> omfatter i stort NLFs kostader til arrangement av  Lederkonferanse og Legevaktkonferanse.</t>
    </r>
  </si>
  <si>
    <r>
      <rPr>
        <b/>
        <sz val="12"/>
        <color theme="1"/>
        <rFont val="Calibri"/>
        <family val="2"/>
        <scheme val="minor"/>
      </rPr>
      <t>Reklame, representasjon og intern drift</t>
    </r>
    <r>
      <rPr>
        <sz val="12"/>
        <color theme="1"/>
        <rFont val="Calibri"/>
        <family val="2"/>
        <scheme val="minor"/>
      </rPr>
      <t xml:space="preserve"> er diversekostander til blant annet gjennomføring av styremøter og markedsføring.</t>
    </r>
  </si>
  <si>
    <t xml:space="preserve">Budsjettert for 2021 med reduserte kostnader på grunn av færre møter og redusert aktivitet.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</si>
</sst>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rgb="FFFF0000"/>
      <name val="Calibri (Brødtekst)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1" fontId="4" fillId="2" borderId="0" xfId="0" applyNumberFormat="1" applyFont="1" applyFill="1"/>
    <xf numFmtId="3" fontId="4" fillId="2" borderId="0" xfId="0" applyNumberFormat="1" applyFont="1" applyFill="1"/>
    <xf numFmtId="1" fontId="0" fillId="2" borderId="0" xfId="0" applyNumberFormat="1" applyFill="1"/>
    <xf numFmtId="3" fontId="0" fillId="2" borderId="0" xfId="0" applyNumberFormat="1" applyFill="1"/>
    <xf numFmtId="3" fontId="1" fillId="2" borderId="0" xfId="0" applyNumberFormat="1" applyFont="1" applyFill="1"/>
    <xf numFmtId="1" fontId="5" fillId="2" borderId="0" xfId="0" applyNumberFormat="1" applyFont="1" applyFill="1"/>
    <xf numFmtId="3" fontId="5" fillId="2" borderId="0" xfId="0" applyNumberFormat="1" applyFont="1" applyFill="1"/>
    <xf numFmtId="1" fontId="3" fillId="2" borderId="0" xfId="0" applyNumberFormat="1" applyFont="1" applyFill="1"/>
    <xf numFmtId="3" fontId="3" fillId="2" borderId="0" xfId="0" applyNumberFormat="1" applyFont="1" applyFill="1"/>
    <xf numFmtId="1" fontId="2" fillId="2" borderId="0" xfId="0" applyNumberFormat="1" applyFont="1" applyFill="1"/>
    <xf numFmtId="3" fontId="2" fillId="2" borderId="0" xfId="0" applyNumberFormat="1" applyFont="1" applyFill="1"/>
    <xf numFmtId="1" fontId="1" fillId="2" borderId="0" xfId="0" applyNumberFormat="1" applyFont="1" applyFill="1"/>
    <xf numFmtId="3" fontId="4" fillId="3" borderId="0" xfId="0" applyNumberFormat="1" applyFont="1" applyFill="1"/>
    <xf numFmtId="3" fontId="0" fillId="3" borderId="0" xfId="0" applyNumberFormat="1" applyFill="1"/>
    <xf numFmtId="3" fontId="5" fillId="3" borderId="0" xfId="0" applyNumberFormat="1" applyFont="1" applyFill="1"/>
    <xf numFmtId="3" fontId="1" fillId="3" borderId="0" xfId="0" applyNumberFormat="1" applyFont="1" applyFill="1"/>
    <xf numFmtId="3" fontId="3" fillId="3" borderId="0" xfId="0" applyNumberFormat="1" applyFont="1" applyFill="1"/>
    <xf numFmtId="3" fontId="2" fillId="3" borderId="0" xfId="0" applyNumberFormat="1" applyFont="1" applyFill="1"/>
    <xf numFmtId="0" fontId="0" fillId="2" borderId="0" xfId="0" applyFill="1"/>
    <xf numFmtId="3" fontId="4" fillId="4" borderId="0" xfId="0" applyNumberFormat="1" applyFont="1" applyFill="1"/>
    <xf numFmtId="3" fontId="0" fillId="4" borderId="0" xfId="0" applyNumberFormat="1" applyFill="1"/>
    <xf numFmtId="3" fontId="1" fillId="4" borderId="0" xfId="0" applyNumberFormat="1" applyFont="1" applyFill="1"/>
    <xf numFmtId="3" fontId="5" fillId="4" borderId="0" xfId="0" applyNumberFormat="1" applyFont="1" applyFill="1"/>
    <xf numFmtId="3" fontId="3" fillId="4" borderId="0" xfId="0" applyNumberFormat="1" applyFont="1" applyFill="1"/>
    <xf numFmtId="3" fontId="2" fillId="4" borderId="0" xfId="0" applyNumberFormat="1" applyFont="1" applyFill="1"/>
    <xf numFmtId="3" fontId="5" fillId="2" borderId="1" xfId="0" applyNumberFormat="1" applyFont="1" applyFill="1" applyBorder="1"/>
    <xf numFmtId="3" fontId="5" fillId="2" borderId="0" xfId="0" applyNumberFormat="1" applyFont="1" applyFill="1" applyBorder="1"/>
    <xf numFmtId="3" fontId="8" fillId="2" borderId="1" xfId="0" applyNumberFormat="1" applyFont="1" applyFill="1" applyBorder="1"/>
    <xf numFmtId="1" fontId="0" fillId="2" borderId="0" xfId="0" applyNumberFormat="1" applyFont="1" applyFill="1"/>
    <xf numFmtId="0" fontId="5" fillId="2" borderId="0" xfId="0" applyFont="1" applyFill="1"/>
    <xf numFmtId="0" fontId="0" fillId="2" borderId="0" xfId="0" applyFont="1" applyFill="1"/>
    <xf numFmtId="0" fontId="5" fillId="2" borderId="1" xfId="0" applyFont="1" applyFill="1" applyBorder="1"/>
    <xf numFmtId="3" fontId="4" fillId="2" borderId="1" xfId="0" applyNumberFormat="1" applyFont="1" applyFill="1" applyBorder="1"/>
    <xf numFmtId="3" fontId="1" fillId="2" borderId="2" xfId="0" applyNumberFormat="1" applyFont="1" applyFill="1" applyBorder="1"/>
    <xf numFmtId="3" fontId="0" fillId="2" borderId="2" xfId="0" applyNumberFormat="1" applyFill="1" applyBorder="1"/>
    <xf numFmtId="3" fontId="10" fillId="2" borderId="2" xfId="0" applyNumberFormat="1" applyFont="1" applyFill="1" applyBorder="1"/>
    <xf numFmtId="0" fontId="4" fillId="2" borderId="0" xfId="0" applyFont="1" applyFill="1"/>
    <xf numFmtId="0" fontId="1" fillId="2" borderId="1" xfId="0" applyFont="1" applyFill="1" applyBorder="1"/>
    <xf numFmtId="3" fontId="1" fillId="2" borderId="1" xfId="0" applyNumberFormat="1" applyFont="1" applyFill="1" applyBorder="1"/>
    <xf numFmtId="3" fontId="10" fillId="2" borderId="1" xfId="0" applyNumberFormat="1" applyFont="1" applyFill="1" applyBorder="1"/>
    <xf numFmtId="0" fontId="1" fillId="2" borderId="0" xfId="0" applyFont="1" applyFill="1"/>
    <xf numFmtId="0" fontId="1" fillId="2" borderId="3" xfId="0" applyFont="1" applyFill="1" applyBorder="1"/>
    <xf numFmtId="3" fontId="1" fillId="2" borderId="3" xfId="0" applyNumberFormat="1" applyFont="1" applyFill="1" applyBorder="1"/>
    <xf numFmtId="3" fontId="10" fillId="2" borderId="3" xfId="0" applyNumberFormat="1" applyFont="1" applyFill="1" applyBorder="1"/>
    <xf numFmtId="0" fontId="9" fillId="2" borderId="0" xfId="0" applyFont="1" applyFill="1"/>
    <xf numFmtId="3" fontId="9" fillId="2" borderId="0" xfId="0" applyNumberFormat="1" applyFont="1" applyFill="1"/>
    <xf numFmtId="3" fontId="11" fillId="2" borderId="0" xfId="0" applyNumberFormat="1" applyFont="1" applyFill="1"/>
    <xf numFmtId="0" fontId="0" fillId="3" borderId="0" xfId="0" applyFill="1"/>
    <xf numFmtId="0" fontId="1" fillId="3" borderId="0" xfId="0" applyFont="1" applyFill="1"/>
    <xf numFmtId="0" fontId="0" fillId="4" borderId="0" xfId="0" applyFill="1"/>
    <xf numFmtId="0" fontId="7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0"/>
  <sheetViews>
    <sheetView tabSelected="1" topLeftCell="A7" workbookViewId="0">
      <selection activeCell="M20" sqref="M20"/>
    </sheetView>
  </sheetViews>
  <sheetFormatPr baseColWidth="10" defaultColWidth="10.83203125" defaultRowHeight="15.5"/>
  <cols>
    <col min="1" max="16384" width="10.83203125" style="25"/>
  </cols>
  <sheetData>
    <row r="5" spans="1:8">
      <c r="A5" s="7"/>
      <c r="B5" s="8"/>
      <c r="C5" s="8"/>
      <c r="D5" s="8"/>
      <c r="E5" s="8" t="s">
        <v>44</v>
      </c>
      <c r="F5" s="8" t="s">
        <v>0</v>
      </c>
      <c r="G5" s="8"/>
      <c r="H5" s="8" t="s">
        <v>1</v>
      </c>
    </row>
    <row r="7" spans="1:8" s="37" customFormat="1">
      <c r="A7" s="35"/>
      <c r="B7" s="13" t="s">
        <v>3</v>
      </c>
      <c r="C7" s="13"/>
      <c r="D7" s="13"/>
      <c r="E7" s="13">
        <f>Budsjettgrunnlag!E7</f>
        <v>340000</v>
      </c>
      <c r="F7" s="13">
        <f>Budsjettgrunnlag!F7</f>
        <v>330000</v>
      </c>
      <c r="G7" s="36"/>
      <c r="H7" s="8">
        <f>Budsjettgrunnlag!H7</f>
        <v>333350</v>
      </c>
    </row>
    <row r="8" spans="1:8" s="37" customFormat="1">
      <c r="A8" s="35"/>
      <c r="B8" s="13" t="s">
        <v>6</v>
      </c>
      <c r="C8" s="13"/>
      <c r="D8" s="13"/>
      <c r="E8" s="13">
        <f>Budsjettgrunnlag!E11</f>
        <v>330000</v>
      </c>
      <c r="F8" s="13">
        <f>Budsjettgrunnlag!F11</f>
        <v>0</v>
      </c>
      <c r="G8" s="36"/>
      <c r="H8" s="8">
        <f>Budsjettgrunnlag!H11</f>
        <v>334940</v>
      </c>
    </row>
    <row r="9" spans="1:8" s="37" customFormat="1">
      <c r="A9" s="35"/>
      <c r="B9" s="13" t="s">
        <v>7</v>
      </c>
      <c r="C9" s="13"/>
      <c r="D9" s="13"/>
      <c r="E9" s="13">
        <f>Budsjettgrunnlag!E13</f>
        <v>250000</v>
      </c>
      <c r="F9" s="13">
        <f>Budsjettgrunnlag!F13</f>
        <v>0</v>
      </c>
      <c r="G9" s="13"/>
      <c r="H9" s="8">
        <f>Budsjettgrunnlag!H13</f>
        <v>0</v>
      </c>
    </row>
    <row r="10" spans="1:8" s="37" customFormat="1">
      <c r="A10" s="35"/>
      <c r="B10" s="32" t="s">
        <v>8</v>
      </c>
      <c r="C10" s="32"/>
      <c r="D10" s="32"/>
      <c r="E10" s="32">
        <v>40000</v>
      </c>
      <c r="F10" s="32">
        <v>0</v>
      </c>
      <c r="G10" s="38"/>
      <c r="H10" s="39">
        <v>40000</v>
      </c>
    </row>
    <row r="11" spans="1:8">
      <c r="A11" s="9"/>
      <c r="B11" s="40" t="s">
        <v>39</v>
      </c>
      <c r="C11" s="41"/>
      <c r="D11" s="41"/>
      <c r="E11" s="40">
        <f>SUM(E7:E10)</f>
        <v>960000</v>
      </c>
      <c r="F11" s="40">
        <f t="shared" ref="F11:H11" si="0">SUM(F7:F10)</f>
        <v>330000</v>
      </c>
      <c r="G11" s="40"/>
      <c r="H11" s="42">
        <f t="shared" si="0"/>
        <v>708290</v>
      </c>
    </row>
    <row r="12" spans="1:8">
      <c r="H12" s="43"/>
    </row>
    <row r="13" spans="1:8">
      <c r="B13" s="13" t="s">
        <v>11</v>
      </c>
      <c r="E13" s="10">
        <f>Budsjettgrunnlag!E23</f>
        <v>210000</v>
      </c>
      <c r="F13" s="10">
        <f>Budsjettgrunnlag!F23</f>
        <v>90000</v>
      </c>
      <c r="H13" s="8">
        <f>Budsjettgrunnlag!H23</f>
        <v>80452</v>
      </c>
    </row>
    <row r="14" spans="1:8">
      <c r="B14" s="13"/>
      <c r="E14" s="10"/>
      <c r="F14" s="10"/>
      <c r="H14" s="8"/>
    </row>
    <row r="15" spans="1:8" s="36" customFormat="1" ht="14.5">
      <c r="B15" s="13" t="s">
        <v>14</v>
      </c>
      <c r="E15" s="13">
        <f>Budsjettgrunnlag!E27</f>
        <v>35000</v>
      </c>
      <c r="F15" s="13">
        <f>Budsjettgrunnlag!F27</f>
        <v>30000</v>
      </c>
      <c r="H15" s="8">
        <f>Budsjettgrunnlag!H27</f>
        <v>16125</v>
      </c>
    </row>
    <row r="16" spans="1:8" s="36" customFormat="1" ht="14.5">
      <c r="B16" s="13" t="s">
        <v>19</v>
      </c>
      <c r="E16" s="13">
        <f>Budsjettgrunnlag!E33</f>
        <v>30000</v>
      </c>
      <c r="F16" s="13">
        <f>Budsjettgrunnlag!F33</f>
        <v>30000</v>
      </c>
      <c r="H16" s="8">
        <f>Budsjettgrunnlag!H33</f>
        <v>7622</v>
      </c>
    </row>
    <row r="17" spans="2:8" s="36" customFormat="1" ht="14.5">
      <c r="B17" s="13" t="s">
        <v>25</v>
      </c>
      <c r="E17" s="13">
        <f>Budsjettgrunnlag!E38</f>
        <v>155000</v>
      </c>
      <c r="F17" s="13">
        <f>Budsjettgrunnlag!F38</f>
        <v>70000</v>
      </c>
      <c r="H17" s="8">
        <f>Budsjettgrunnlag!H38</f>
        <v>25075</v>
      </c>
    </row>
    <row r="18" spans="2:8" s="36" customFormat="1" ht="14.5">
      <c r="B18" s="13" t="s">
        <v>29</v>
      </c>
      <c r="E18" s="13">
        <f>Budsjettgrunnlag!E41</f>
        <v>510000</v>
      </c>
      <c r="F18" s="13">
        <f>Budsjettgrunnlag!F41</f>
        <v>10000</v>
      </c>
      <c r="H18" s="8">
        <f>Budsjettgrunnlag!H41</f>
        <v>344345</v>
      </c>
    </row>
    <row r="19" spans="2:8" s="36" customFormat="1" ht="14.5">
      <c r="B19" s="32" t="s">
        <v>36</v>
      </c>
      <c r="C19" s="38"/>
      <c r="D19" s="38"/>
      <c r="E19" s="32">
        <f>Budsjettgrunnlag!E48</f>
        <v>70000</v>
      </c>
      <c r="F19" s="32">
        <f>Budsjettgrunnlag!F48</f>
        <v>30000</v>
      </c>
      <c r="G19" s="38"/>
      <c r="H19" s="39">
        <f>Budsjettgrunnlag!H48</f>
        <v>22000</v>
      </c>
    </row>
    <row r="20" spans="2:8">
      <c r="B20" s="33" t="s">
        <v>46</v>
      </c>
      <c r="E20" s="10">
        <f t="shared" ref="E20:F20" si="1">SUM(E15:E19)</f>
        <v>800000</v>
      </c>
      <c r="F20" s="10">
        <f t="shared" si="1"/>
        <v>170000</v>
      </c>
      <c r="G20" s="10"/>
      <c r="H20" s="8">
        <f>SUM(H15:H19)</f>
        <v>415167</v>
      </c>
    </row>
    <row r="21" spans="2:8">
      <c r="H21" s="43"/>
    </row>
    <row r="22" spans="2:8">
      <c r="B22" s="34" t="s">
        <v>40</v>
      </c>
      <c r="C22" s="44"/>
      <c r="D22" s="44"/>
      <c r="E22" s="45">
        <f>E13+E20</f>
        <v>1010000</v>
      </c>
      <c r="F22" s="45">
        <f t="shared" ref="F22:H22" si="2">F13+F20</f>
        <v>260000</v>
      </c>
      <c r="G22" s="45"/>
      <c r="H22" s="46">
        <f t="shared" si="2"/>
        <v>495619</v>
      </c>
    </row>
    <row r="23" spans="2:8">
      <c r="H23" s="43"/>
    </row>
    <row r="24" spans="2:8">
      <c r="B24" s="25" t="s">
        <v>47</v>
      </c>
      <c r="E24" s="10">
        <f>E11-E22</f>
        <v>-50000</v>
      </c>
      <c r="F24" s="10">
        <f t="shared" ref="F24:H24" si="3">F11-F22</f>
        <v>70000</v>
      </c>
      <c r="G24" s="10"/>
      <c r="H24" s="8">
        <f t="shared" si="3"/>
        <v>212671</v>
      </c>
    </row>
    <row r="25" spans="2:8">
      <c r="H25" s="43"/>
    </row>
    <row r="26" spans="2:8">
      <c r="B26" s="25" t="s">
        <v>42</v>
      </c>
      <c r="E26" s="10">
        <f>Budsjettgrunnlag!E55</f>
        <v>3000</v>
      </c>
      <c r="F26" s="10">
        <f>Budsjettgrunnlag!F55</f>
        <v>3000</v>
      </c>
      <c r="H26" s="8">
        <f>Budsjettgrunnlag!H55</f>
        <v>1495</v>
      </c>
    </row>
    <row r="27" spans="2:8">
      <c r="H27" s="43"/>
    </row>
    <row r="28" spans="2:8" s="47" customFormat="1" ht="16" thickBot="1">
      <c r="B28" s="48" t="s">
        <v>43</v>
      </c>
      <c r="C28" s="48"/>
      <c r="D28" s="48"/>
      <c r="E28" s="49">
        <f>E24+E26</f>
        <v>-47000</v>
      </c>
      <c r="F28" s="49">
        <f t="shared" ref="F28:H28" si="4">F24+F26</f>
        <v>73000</v>
      </c>
      <c r="G28" s="49"/>
      <c r="H28" s="50">
        <f t="shared" si="4"/>
        <v>214166</v>
      </c>
    </row>
    <row r="29" spans="2:8" ht="16" thickTop="1">
      <c r="H29" s="43"/>
    </row>
    <row r="30" spans="2:8">
      <c r="B30" s="51" t="s">
        <v>48</v>
      </c>
      <c r="C30" s="51"/>
      <c r="D30" s="51"/>
      <c r="E30" s="52">
        <f>F30+E28</f>
        <v>900448</v>
      </c>
      <c r="F30" s="52">
        <f>H30+F28</f>
        <v>947448</v>
      </c>
      <c r="G30" s="51"/>
      <c r="H30" s="53">
        <v>874448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7"/>
  <sheetViews>
    <sheetView zoomScaleNormal="100" workbookViewId="0">
      <selection activeCell="H49" sqref="H49"/>
    </sheetView>
  </sheetViews>
  <sheetFormatPr baseColWidth="10" defaultColWidth="10.83203125" defaultRowHeight="15.5"/>
  <cols>
    <col min="1" max="1" width="10.83203125" style="9"/>
    <col min="2" max="2" width="12.5" style="10" customWidth="1"/>
    <col min="3" max="4" width="10.83203125" style="10"/>
    <col min="5" max="6" width="10.83203125" style="20"/>
    <col min="7" max="7" width="10.83203125" style="25"/>
    <col min="8" max="10" width="15.83203125" style="27" customWidth="1"/>
    <col min="11" max="12" width="10.83203125" style="10"/>
    <col min="13" max="16384" width="10.83203125" style="1"/>
  </cols>
  <sheetData>
    <row r="3" spans="1:12" s="5" customFormat="1" ht="13">
      <c r="A3" s="7"/>
      <c r="B3" s="8"/>
      <c r="C3" s="8"/>
      <c r="D3" s="8"/>
      <c r="E3" s="19" t="s">
        <v>44</v>
      </c>
      <c r="F3" s="19" t="s">
        <v>0</v>
      </c>
      <c r="G3" s="8"/>
      <c r="H3" s="26" t="s">
        <v>1</v>
      </c>
      <c r="I3" s="26" t="s">
        <v>38</v>
      </c>
      <c r="J3" s="26" t="s">
        <v>2</v>
      </c>
      <c r="K3" s="8"/>
      <c r="L3" s="8"/>
    </row>
    <row r="5" spans="1:12">
      <c r="B5" s="11" t="s">
        <v>45</v>
      </c>
    </row>
    <row r="7" spans="1:12">
      <c r="A7" s="9">
        <v>3200</v>
      </c>
      <c r="B7" s="11" t="s">
        <v>3</v>
      </c>
      <c r="E7" s="20">
        <v>340000</v>
      </c>
      <c r="F7" s="20">
        <v>330000</v>
      </c>
      <c r="H7" s="28">
        <v>333350</v>
      </c>
      <c r="I7" s="27">
        <v>290000</v>
      </c>
      <c r="J7" s="28">
        <v>323650</v>
      </c>
    </row>
    <row r="9" spans="1:12" s="6" customFormat="1" ht="14.5">
      <c r="A9" s="12">
        <v>3201</v>
      </c>
      <c r="B9" s="13" t="s">
        <v>4</v>
      </c>
      <c r="C9" s="13"/>
      <c r="D9" s="13"/>
      <c r="E9" s="21"/>
      <c r="F9" s="21"/>
      <c r="G9" s="13"/>
      <c r="H9" s="29">
        <v>74940</v>
      </c>
      <c r="I9" s="29"/>
      <c r="J9" s="29">
        <v>32100</v>
      </c>
      <c r="K9" s="13"/>
      <c r="L9" s="13"/>
    </row>
    <row r="10" spans="1:12" s="6" customFormat="1" ht="14.5">
      <c r="A10" s="12">
        <v>3202</v>
      </c>
      <c r="B10" s="13" t="s">
        <v>5</v>
      </c>
      <c r="C10" s="13"/>
      <c r="D10" s="13"/>
      <c r="E10" s="21"/>
      <c r="F10" s="21"/>
      <c r="G10" s="13"/>
      <c r="H10" s="29">
        <v>260000</v>
      </c>
      <c r="I10" s="29"/>
      <c r="J10" s="29">
        <v>276840</v>
      </c>
      <c r="K10" s="13"/>
      <c r="L10" s="13"/>
    </row>
    <row r="11" spans="1:12">
      <c r="B11" s="11" t="s">
        <v>6</v>
      </c>
      <c r="E11" s="20">
        <v>330000</v>
      </c>
      <c r="F11" s="20">
        <v>0</v>
      </c>
      <c r="H11" s="28">
        <f>SUM(H9:H10)</f>
        <v>334940</v>
      </c>
      <c r="I11" s="27">
        <v>0</v>
      </c>
      <c r="J11" s="28">
        <f>SUM(J9:J10)</f>
        <v>308940</v>
      </c>
    </row>
    <row r="13" spans="1:12">
      <c r="B13" s="11" t="s">
        <v>7</v>
      </c>
      <c r="E13" s="20">
        <v>250000</v>
      </c>
      <c r="F13" s="20">
        <v>0</v>
      </c>
      <c r="H13" s="28">
        <v>0</v>
      </c>
      <c r="I13" s="27">
        <v>250000</v>
      </c>
      <c r="J13" s="28">
        <v>235000</v>
      </c>
    </row>
    <row r="15" spans="1:12">
      <c r="A15" s="9">
        <v>3203</v>
      </c>
      <c r="B15" s="11" t="s">
        <v>8</v>
      </c>
      <c r="E15" s="20">
        <v>40000</v>
      </c>
      <c r="F15" s="20">
        <v>0</v>
      </c>
      <c r="H15" s="28">
        <v>40000</v>
      </c>
      <c r="I15" s="27">
        <v>40000</v>
      </c>
      <c r="J15" s="28">
        <v>0</v>
      </c>
    </row>
    <row r="16" spans="1:12">
      <c r="B16" s="11"/>
      <c r="H16" s="28"/>
      <c r="J16" s="28"/>
    </row>
    <row r="17" spans="1:12">
      <c r="B17" s="11" t="s">
        <v>39</v>
      </c>
      <c r="E17" s="22">
        <f t="shared" ref="E17:F17" si="0">E7+E11+E13+E15</f>
        <v>960000</v>
      </c>
      <c r="F17" s="22">
        <f t="shared" si="0"/>
        <v>330000</v>
      </c>
      <c r="H17" s="28">
        <f>H7+H11+H13+H15</f>
        <v>708290</v>
      </c>
      <c r="I17" s="28">
        <f>I7+I11+I13+I15</f>
        <v>580000</v>
      </c>
      <c r="J17" s="28">
        <f>J7+J11+J13+J15</f>
        <v>867590</v>
      </c>
    </row>
    <row r="18" spans="1:12">
      <c r="B18" s="11"/>
      <c r="H18" s="28"/>
      <c r="J18" s="28"/>
    </row>
    <row r="19" spans="1:12">
      <c r="B19" s="11" t="s">
        <v>20</v>
      </c>
      <c r="H19" s="28"/>
      <c r="J19" s="28"/>
    </row>
    <row r="21" spans="1:12" s="6" customFormat="1" ht="14.5">
      <c r="A21" s="12">
        <v>5330</v>
      </c>
      <c r="B21" s="13" t="s">
        <v>9</v>
      </c>
      <c r="C21" s="13"/>
      <c r="D21" s="13"/>
      <c r="E21" s="21">
        <v>80000</v>
      </c>
      <c r="F21" s="21">
        <v>70000</v>
      </c>
      <c r="G21" s="13"/>
      <c r="H21" s="29">
        <v>65000</v>
      </c>
      <c r="I21" s="29">
        <v>70000</v>
      </c>
      <c r="J21" s="29">
        <v>113000</v>
      </c>
      <c r="K21" s="13"/>
      <c r="L21" s="13"/>
    </row>
    <row r="22" spans="1:12" s="6" customFormat="1" ht="14.5">
      <c r="A22" s="12">
        <v>5362</v>
      </c>
      <c r="B22" s="13" t="s">
        <v>10</v>
      </c>
      <c r="C22" s="13"/>
      <c r="D22" s="13"/>
      <c r="E22" s="21">
        <v>130000</v>
      </c>
      <c r="F22" s="21">
        <v>20000</v>
      </c>
      <c r="G22" s="13"/>
      <c r="H22" s="29">
        <v>15452</v>
      </c>
      <c r="I22" s="29">
        <v>115000</v>
      </c>
      <c r="J22" s="29">
        <v>56892</v>
      </c>
      <c r="K22" s="13"/>
      <c r="L22" s="13"/>
    </row>
    <row r="23" spans="1:12">
      <c r="B23" s="11" t="s">
        <v>11</v>
      </c>
      <c r="E23" s="22">
        <f t="shared" ref="E23:F23" si="1">SUM(E21:E22)</f>
        <v>210000</v>
      </c>
      <c r="F23" s="22">
        <f t="shared" si="1"/>
        <v>90000</v>
      </c>
      <c r="H23" s="28">
        <f>SUM(H21:H22)</f>
        <v>80452</v>
      </c>
      <c r="I23" s="28">
        <f>SUM(I21:I22)</f>
        <v>185000</v>
      </c>
      <c r="J23" s="28">
        <f>SUM(J21:J22)</f>
        <v>169892</v>
      </c>
    </row>
    <row r="25" spans="1:12" s="4" customFormat="1" ht="12">
      <c r="A25" s="14">
        <v>6701</v>
      </c>
      <c r="B25" s="15" t="s">
        <v>12</v>
      </c>
      <c r="C25" s="15"/>
      <c r="D25" s="15"/>
      <c r="E25" s="23"/>
      <c r="F25" s="23"/>
      <c r="G25" s="15"/>
      <c r="H25" s="30">
        <v>0</v>
      </c>
      <c r="I25" s="30"/>
      <c r="J25" s="30">
        <v>13867</v>
      </c>
      <c r="K25" s="15"/>
      <c r="L25" s="15"/>
    </row>
    <row r="26" spans="1:12" s="4" customFormat="1" ht="12">
      <c r="A26" s="14">
        <v>6705</v>
      </c>
      <c r="B26" s="15" t="s">
        <v>13</v>
      </c>
      <c r="C26" s="15"/>
      <c r="D26" s="15"/>
      <c r="E26" s="23"/>
      <c r="F26" s="23"/>
      <c r="G26" s="15"/>
      <c r="H26" s="30">
        <v>16125</v>
      </c>
      <c r="I26" s="30"/>
      <c r="J26" s="30">
        <v>58852</v>
      </c>
      <c r="K26" s="15"/>
      <c r="L26" s="15"/>
    </row>
    <row r="27" spans="1:12" s="6" customFormat="1" ht="14.5">
      <c r="A27" s="12"/>
      <c r="B27" s="13" t="s">
        <v>14</v>
      </c>
      <c r="C27" s="13"/>
      <c r="D27" s="13"/>
      <c r="E27" s="21">
        <v>35000</v>
      </c>
      <c r="F27" s="21">
        <v>30000</v>
      </c>
      <c r="G27" s="13"/>
      <c r="H27" s="29">
        <f>SUM(H25:H26)</f>
        <v>16125</v>
      </c>
      <c r="I27" s="29">
        <v>60000</v>
      </c>
      <c r="J27" s="29">
        <f>SUM(J25:J26)</f>
        <v>72719</v>
      </c>
      <c r="K27" s="13"/>
      <c r="L27" s="13"/>
    </row>
    <row r="28" spans="1:12" s="3" customFormat="1" ht="12">
      <c r="A28" s="16">
        <v>6800</v>
      </c>
      <c r="B28" s="15" t="s">
        <v>15</v>
      </c>
      <c r="C28" s="17"/>
      <c r="D28" s="17"/>
      <c r="E28" s="24"/>
      <c r="F28" s="24"/>
      <c r="G28" s="17"/>
      <c r="H28" s="31">
        <v>0</v>
      </c>
      <c r="I28" s="31"/>
      <c r="J28" s="31">
        <v>4550</v>
      </c>
      <c r="K28" s="17"/>
      <c r="L28" s="17"/>
    </row>
    <row r="29" spans="1:12" s="3" customFormat="1" ht="12">
      <c r="A29" s="16">
        <v>6810</v>
      </c>
      <c r="B29" s="15" t="s">
        <v>16</v>
      </c>
      <c r="C29" s="17"/>
      <c r="D29" s="17"/>
      <c r="E29" s="24">
        <v>10000</v>
      </c>
      <c r="F29" s="24"/>
      <c r="G29" s="17"/>
      <c r="H29" s="31">
        <v>5723</v>
      </c>
      <c r="I29" s="31">
        <v>10000</v>
      </c>
      <c r="J29" s="31">
        <v>9474</v>
      </c>
      <c r="K29" s="17"/>
      <c r="L29" s="17"/>
    </row>
    <row r="30" spans="1:12" s="3" customFormat="1" ht="12">
      <c r="A30" s="16">
        <v>6840</v>
      </c>
      <c r="B30" s="15" t="s">
        <v>24</v>
      </c>
      <c r="C30" s="17"/>
      <c r="D30" s="17"/>
      <c r="E30" s="24">
        <v>5000</v>
      </c>
      <c r="F30" s="24"/>
      <c r="G30" s="17"/>
      <c r="H30" s="31">
        <v>0</v>
      </c>
      <c r="I30" s="31"/>
      <c r="J30" s="31">
        <v>3500</v>
      </c>
      <c r="K30" s="17"/>
      <c r="L30" s="17"/>
    </row>
    <row r="31" spans="1:12" s="3" customFormat="1" ht="12">
      <c r="A31" s="16">
        <v>6940</v>
      </c>
      <c r="B31" s="15" t="s">
        <v>17</v>
      </c>
      <c r="C31" s="17"/>
      <c r="D31" s="17"/>
      <c r="E31" s="24"/>
      <c r="F31" s="24"/>
      <c r="G31" s="17"/>
      <c r="H31" s="31">
        <v>1700</v>
      </c>
      <c r="I31" s="31"/>
      <c r="J31" s="31">
        <v>180</v>
      </c>
      <c r="K31" s="17"/>
      <c r="L31" s="17"/>
    </row>
    <row r="32" spans="1:12" s="3" customFormat="1" ht="12">
      <c r="A32" s="16">
        <v>6800</v>
      </c>
      <c r="B32" s="15" t="s">
        <v>18</v>
      </c>
      <c r="C32" s="17"/>
      <c r="D32" s="17"/>
      <c r="E32" s="24">
        <v>2000</v>
      </c>
      <c r="F32" s="24"/>
      <c r="G32" s="17"/>
      <c r="H32" s="31">
        <v>199</v>
      </c>
      <c r="I32" s="31">
        <v>30000</v>
      </c>
      <c r="J32" s="31">
        <v>3023</v>
      </c>
      <c r="K32" s="17"/>
      <c r="L32" s="17"/>
    </row>
    <row r="33" spans="1:12" s="6" customFormat="1" ht="14.5">
      <c r="A33" s="12"/>
      <c r="B33" s="13" t="s">
        <v>19</v>
      </c>
      <c r="C33" s="13"/>
      <c r="D33" s="13"/>
      <c r="E33" s="21">
        <v>30000</v>
      </c>
      <c r="F33" s="21">
        <v>30000</v>
      </c>
      <c r="G33" s="13"/>
      <c r="H33" s="29">
        <f>SUM(H28:H32)</f>
        <v>7622</v>
      </c>
      <c r="I33" s="29">
        <f t="shared" ref="I33" si="2">SUM(I28:I32)</f>
        <v>40000</v>
      </c>
      <c r="J33" s="29">
        <f>SUM(J28:J32)</f>
        <v>20727</v>
      </c>
      <c r="K33" s="13"/>
      <c r="L33" s="13"/>
    </row>
    <row r="34" spans="1:12" s="4" customFormat="1" ht="12">
      <c r="A34" s="14">
        <v>7100</v>
      </c>
      <c r="B34" s="15" t="s">
        <v>21</v>
      </c>
      <c r="C34" s="15"/>
      <c r="D34" s="15"/>
      <c r="E34" s="23"/>
      <c r="F34" s="23"/>
      <c r="G34" s="15"/>
      <c r="H34" s="30">
        <v>5982</v>
      </c>
      <c r="I34" s="30"/>
      <c r="J34" s="30">
        <v>8284</v>
      </c>
      <c r="K34" s="15"/>
      <c r="L34" s="15"/>
    </row>
    <row r="35" spans="1:12" s="4" customFormat="1" ht="12">
      <c r="A35" s="14">
        <v>7140</v>
      </c>
      <c r="B35" s="15" t="s">
        <v>26</v>
      </c>
      <c r="C35" s="15"/>
      <c r="D35" s="15"/>
      <c r="E35" s="23"/>
      <c r="F35" s="23"/>
      <c r="G35" s="15"/>
      <c r="H35" s="30">
        <v>19093</v>
      </c>
      <c r="I35" s="30"/>
      <c r="J35" s="30">
        <v>134962</v>
      </c>
      <c r="K35" s="15"/>
      <c r="L35" s="15"/>
    </row>
    <row r="36" spans="1:12" s="4" customFormat="1" ht="12">
      <c r="A36" s="14">
        <v>7150</v>
      </c>
      <c r="B36" s="15" t="s">
        <v>23</v>
      </c>
      <c r="C36" s="15"/>
      <c r="D36" s="15"/>
      <c r="E36" s="23"/>
      <c r="F36" s="23"/>
      <c r="G36" s="15"/>
      <c r="H36" s="30">
        <v>0</v>
      </c>
      <c r="I36" s="30"/>
      <c r="J36" s="30">
        <v>1040</v>
      </c>
      <c r="K36" s="15"/>
      <c r="L36" s="15"/>
    </row>
    <row r="37" spans="1:12" s="4" customFormat="1" ht="12">
      <c r="A37" s="14">
        <v>7160</v>
      </c>
      <c r="B37" s="15" t="s">
        <v>22</v>
      </c>
      <c r="C37" s="15"/>
      <c r="D37" s="15"/>
      <c r="E37" s="23"/>
      <c r="F37" s="23"/>
      <c r="G37" s="15"/>
      <c r="H37" s="30">
        <v>0</v>
      </c>
      <c r="I37" s="30"/>
      <c r="J37" s="30">
        <v>2790</v>
      </c>
      <c r="K37" s="15"/>
      <c r="L37" s="15"/>
    </row>
    <row r="38" spans="1:12" s="6" customFormat="1" ht="14.5">
      <c r="A38" s="12"/>
      <c r="B38" s="13" t="s">
        <v>25</v>
      </c>
      <c r="C38" s="13"/>
      <c r="D38" s="13"/>
      <c r="E38" s="21">
        <v>155000</v>
      </c>
      <c r="F38" s="21">
        <v>70000</v>
      </c>
      <c r="G38" s="13"/>
      <c r="H38" s="29">
        <f>SUM(H34:H37)</f>
        <v>25075</v>
      </c>
      <c r="I38" s="29">
        <v>140000</v>
      </c>
      <c r="J38" s="29">
        <f>SUM(J34:J37)</f>
        <v>147076</v>
      </c>
      <c r="K38" s="13"/>
      <c r="L38" s="13"/>
    </row>
    <row r="39" spans="1:12" s="4" customFormat="1" ht="12">
      <c r="A39" s="14">
        <v>6850</v>
      </c>
      <c r="B39" s="15" t="s">
        <v>28</v>
      </c>
      <c r="C39" s="15"/>
      <c r="D39" s="15"/>
      <c r="E39" s="23">
        <v>10000</v>
      </c>
      <c r="F39" s="23">
        <v>10000</v>
      </c>
      <c r="G39" s="15"/>
      <c r="H39" s="30">
        <v>0</v>
      </c>
      <c r="I39" s="30">
        <v>10000</v>
      </c>
      <c r="J39" s="30">
        <v>15000</v>
      </c>
      <c r="K39" s="15"/>
      <c r="L39" s="15"/>
    </row>
    <row r="40" spans="1:12" s="4" customFormat="1" ht="12">
      <c r="A40" s="14">
        <v>6860</v>
      </c>
      <c r="B40" s="15" t="s">
        <v>27</v>
      </c>
      <c r="C40" s="15"/>
      <c r="D40" s="15"/>
      <c r="E40" s="23">
        <v>500000</v>
      </c>
      <c r="F40" s="23"/>
      <c r="G40" s="15"/>
      <c r="H40" s="30">
        <v>344345</v>
      </c>
      <c r="I40" s="30">
        <v>100000</v>
      </c>
      <c r="J40" s="30">
        <v>463787</v>
      </c>
      <c r="K40" s="15"/>
      <c r="L40" s="15"/>
    </row>
    <row r="41" spans="1:12">
      <c r="B41" s="10" t="s">
        <v>29</v>
      </c>
      <c r="E41" s="20">
        <f t="shared" ref="E41:F41" si="3">SUM(E39:E40)</f>
        <v>510000</v>
      </c>
      <c r="F41" s="20">
        <f t="shared" si="3"/>
        <v>10000</v>
      </c>
      <c r="H41" s="27">
        <f>SUM(H39:H40)</f>
        <v>344345</v>
      </c>
      <c r="I41" s="27">
        <f>SUM(I39:I40)</f>
        <v>110000</v>
      </c>
      <c r="J41" s="27">
        <f>SUM(J39:J40)</f>
        <v>478787</v>
      </c>
    </row>
    <row r="42" spans="1:12" s="3" customFormat="1" ht="12">
      <c r="A42" s="16">
        <v>7320</v>
      </c>
      <c r="B42" s="17" t="s">
        <v>30</v>
      </c>
      <c r="C42" s="17"/>
      <c r="D42" s="17"/>
      <c r="E42" s="24">
        <v>30000</v>
      </c>
      <c r="F42" s="24"/>
      <c r="G42" s="17"/>
      <c r="H42" s="31">
        <v>4873</v>
      </c>
      <c r="I42" s="31"/>
      <c r="J42" s="31">
        <v>35099</v>
      </c>
      <c r="K42" s="17"/>
      <c r="L42" s="17"/>
    </row>
    <row r="43" spans="1:12" s="3" customFormat="1" ht="12">
      <c r="A43" s="16">
        <v>7350</v>
      </c>
      <c r="B43" s="17" t="s">
        <v>31</v>
      </c>
      <c r="C43" s="17"/>
      <c r="D43" s="17"/>
      <c r="E43" s="24"/>
      <c r="F43" s="24"/>
      <c r="G43" s="17"/>
      <c r="H43" s="31">
        <v>6400</v>
      </c>
      <c r="I43" s="31"/>
      <c r="J43" s="31">
        <v>0</v>
      </c>
      <c r="K43" s="17"/>
      <c r="L43" s="17"/>
    </row>
    <row r="44" spans="1:12" s="3" customFormat="1" ht="12">
      <c r="A44" s="16">
        <v>7420</v>
      </c>
      <c r="B44" s="17" t="s">
        <v>32</v>
      </c>
      <c r="C44" s="17"/>
      <c r="D44" s="17"/>
      <c r="E44" s="24">
        <v>10000</v>
      </c>
      <c r="F44" s="24">
        <v>5000</v>
      </c>
      <c r="G44" s="17"/>
      <c r="H44" s="31">
        <v>5000</v>
      </c>
      <c r="I44" s="31"/>
      <c r="J44" s="31">
        <v>7465</v>
      </c>
      <c r="K44" s="17"/>
      <c r="L44" s="17"/>
    </row>
    <row r="45" spans="1:12" s="3" customFormat="1" ht="12">
      <c r="A45" s="16">
        <v>7700</v>
      </c>
      <c r="B45" s="17" t="s">
        <v>33</v>
      </c>
      <c r="C45" s="17"/>
      <c r="D45" s="17"/>
      <c r="E45" s="24">
        <v>20000</v>
      </c>
      <c r="F45" s="24">
        <v>15000</v>
      </c>
      <c r="G45" s="17"/>
      <c r="H45" s="31">
        <v>0</v>
      </c>
      <c r="I45" s="31"/>
      <c r="J45" s="31">
        <v>14281</v>
      </c>
      <c r="K45" s="17"/>
      <c r="L45" s="17"/>
    </row>
    <row r="46" spans="1:12" s="3" customFormat="1" ht="12">
      <c r="A46" s="16">
        <v>7770</v>
      </c>
      <c r="B46" s="17" t="s">
        <v>34</v>
      </c>
      <c r="C46" s="17"/>
      <c r="D46" s="17"/>
      <c r="E46" s="24">
        <v>10000</v>
      </c>
      <c r="F46" s="24">
        <v>10000</v>
      </c>
      <c r="G46" s="17"/>
      <c r="H46" s="31">
        <v>5168</v>
      </c>
      <c r="I46" s="31">
        <v>10000</v>
      </c>
      <c r="J46" s="31">
        <v>5699</v>
      </c>
      <c r="K46" s="17"/>
      <c r="L46" s="17"/>
    </row>
    <row r="47" spans="1:12" s="3" customFormat="1" ht="12">
      <c r="A47" s="16">
        <v>7795</v>
      </c>
      <c r="B47" s="17" t="s">
        <v>35</v>
      </c>
      <c r="C47" s="17"/>
      <c r="D47" s="17"/>
      <c r="E47" s="24"/>
      <c r="F47" s="24"/>
      <c r="G47" s="17"/>
      <c r="H47" s="31">
        <v>559</v>
      </c>
      <c r="I47" s="31"/>
      <c r="J47" s="31">
        <v>0</v>
      </c>
      <c r="K47" s="17"/>
      <c r="L47" s="17"/>
    </row>
    <row r="48" spans="1:12">
      <c r="B48" s="10" t="s">
        <v>36</v>
      </c>
      <c r="E48" s="20">
        <f t="shared" ref="E48:F48" si="4">SUM(E42:E47)</f>
        <v>70000</v>
      </c>
      <c r="F48" s="20">
        <f t="shared" si="4"/>
        <v>30000</v>
      </c>
      <c r="H48" s="27">
        <f>SUM(H42:H47)</f>
        <v>22000</v>
      </c>
      <c r="I48" s="27">
        <f>SUM(I42:I47)</f>
        <v>10000</v>
      </c>
      <c r="J48" s="27">
        <f>SUM(J42:J47)</f>
        <v>62544</v>
      </c>
    </row>
    <row r="49" spans="1:12" s="2" customFormat="1">
      <c r="A49" s="18"/>
      <c r="B49" s="11" t="s">
        <v>37</v>
      </c>
      <c r="C49" s="11"/>
      <c r="D49" s="11"/>
      <c r="E49" s="22">
        <f>E48+E41+E38+E33+E27</f>
        <v>800000</v>
      </c>
      <c r="F49" s="22">
        <f>F48+F41+F38+F33+F27</f>
        <v>170000</v>
      </c>
      <c r="G49" s="11"/>
      <c r="H49" s="28">
        <f>H27+H33+H38+H41+H48</f>
        <v>415167</v>
      </c>
      <c r="I49" s="28">
        <f>I48+I41+I38+I33+I27</f>
        <v>360000</v>
      </c>
      <c r="J49" s="28">
        <f>J27+J33+J38+J41+J48</f>
        <v>781853</v>
      </c>
      <c r="K49" s="11"/>
      <c r="L49" s="11"/>
    </row>
    <row r="51" spans="1:12">
      <c r="B51" s="11" t="s">
        <v>40</v>
      </c>
      <c r="E51" s="20">
        <f>E49+E23</f>
        <v>1010000</v>
      </c>
      <c r="F51" s="20">
        <f>F49+F23</f>
        <v>260000</v>
      </c>
      <c r="H51" s="27">
        <f t="shared" ref="H51:J51" si="5">H49+H23</f>
        <v>495619</v>
      </c>
      <c r="I51" s="27">
        <f>I49+I23</f>
        <v>545000</v>
      </c>
      <c r="J51" s="27">
        <f t="shared" si="5"/>
        <v>951745</v>
      </c>
    </row>
    <row r="53" spans="1:12">
      <c r="B53" s="11" t="s">
        <v>41</v>
      </c>
      <c r="E53" s="20">
        <f>E17-E51</f>
        <v>-50000</v>
      </c>
      <c r="F53" s="20">
        <f>F17-F51</f>
        <v>70000</v>
      </c>
      <c r="H53" s="27">
        <f t="shared" ref="H53:J53" si="6">H17-H51</f>
        <v>212671</v>
      </c>
      <c r="I53" s="27">
        <f>I17-I51</f>
        <v>35000</v>
      </c>
      <c r="J53" s="27">
        <f t="shared" si="6"/>
        <v>-84155</v>
      </c>
    </row>
    <row r="55" spans="1:12">
      <c r="B55" s="10" t="s">
        <v>42</v>
      </c>
      <c r="E55" s="20">
        <v>3000</v>
      </c>
      <c r="F55" s="20">
        <v>3000</v>
      </c>
      <c r="H55" s="27">
        <v>1495</v>
      </c>
      <c r="I55" s="27">
        <v>2000</v>
      </c>
      <c r="J55" s="27">
        <v>3147</v>
      </c>
    </row>
    <row r="57" spans="1:12">
      <c r="B57" s="11" t="s">
        <v>43</v>
      </c>
      <c r="E57" s="20">
        <f>E53+E55</f>
        <v>-47000</v>
      </c>
      <c r="F57" s="20">
        <f>F53+F55</f>
        <v>73000</v>
      </c>
      <c r="H57" s="27">
        <f t="shared" ref="H57:J57" si="7">H53+H55</f>
        <v>214166</v>
      </c>
      <c r="I57" s="27">
        <f>I53+I55</f>
        <v>37000</v>
      </c>
      <c r="J57" s="27">
        <f t="shared" si="7"/>
        <v>-81008</v>
      </c>
    </row>
  </sheetData>
  <phoneticPr fontId="6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workbookViewId="0">
      <selection activeCell="O31" sqref="O31"/>
    </sheetView>
  </sheetViews>
  <sheetFormatPr baseColWidth="10" defaultRowHeight="15.5"/>
  <cols>
    <col min="1" max="30" width="10.83203125" style="56"/>
  </cols>
  <sheetData>
    <row r="1" spans="2:18" s="56" customFormat="1"/>
    <row r="2" spans="2:18" s="56" customFormat="1"/>
    <row r="3" spans="2:18" s="56" customFormat="1"/>
    <row r="4" spans="2:18">
      <c r="B4" s="47" t="s">
        <v>69</v>
      </c>
      <c r="C4" s="25"/>
      <c r="D4" s="25"/>
      <c r="E4" s="25"/>
      <c r="F4" s="25"/>
      <c r="G4" s="25"/>
      <c r="H4" s="25"/>
      <c r="I4" s="25"/>
      <c r="J4" s="25"/>
      <c r="K4" s="25"/>
      <c r="M4" s="55" t="s">
        <v>66</v>
      </c>
      <c r="N4" s="54"/>
      <c r="O4" s="54"/>
      <c r="P4" s="54"/>
      <c r="Q4" s="54"/>
      <c r="R4" s="54"/>
    </row>
    <row r="5" spans="2:18">
      <c r="B5" s="25"/>
      <c r="C5" s="25"/>
      <c r="D5" s="25"/>
      <c r="E5" s="25"/>
      <c r="F5" s="25"/>
      <c r="G5" s="25"/>
      <c r="H5" s="25"/>
      <c r="I5" s="25"/>
      <c r="J5" s="25"/>
      <c r="K5" s="25"/>
      <c r="M5" s="54"/>
      <c r="N5" s="54"/>
      <c r="O5" s="54"/>
      <c r="P5" s="54"/>
      <c r="Q5" s="54"/>
      <c r="R5" s="54"/>
    </row>
    <row r="6" spans="2:18">
      <c r="B6" s="25" t="s">
        <v>76</v>
      </c>
      <c r="C6" s="25"/>
      <c r="D6" s="25"/>
      <c r="E6" s="25"/>
      <c r="F6" s="25"/>
      <c r="G6" s="25"/>
      <c r="H6" s="25"/>
      <c r="I6" s="25"/>
      <c r="J6" s="25"/>
      <c r="K6" s="25"/>
      <c r="M6" s="54" t="s">
        <v>51</v>
      </c>
      <c r="N6" s="54"/>
      <c r="O6" s="54"/>
      <c r="P6" s="54" t="s">
        <v>52</v>
      </c>
      <c r="Q6" s="54"/>
      <c r="R6" s="54"/>
    </row>
    <row r="7" spans="2:18">
      <c r="B7" s="25" t="s">
        <v>71</v>
      </c>
      <c r="C7" s="25"/>
      <c r="D7" s="25"/>
      <c r="E7" s="25"/>
      <c r="F7" s="25"/>
      <c r="G7" s="25"/>
      <c r="H7" s="25"/>
      <c r="I7" s="25"/>
      <c r="J7" s="25"/>
      <c r="K7" s="25"/>
      <c r="M7" s="54" t="s">
        <v>49</v>
      </c>
      <c r="N7" s="54"/>
      <c r="O7" s="54"/>
      <c r="P7" s="54" t="s">
        <v>50</v>
      </c>
      <c r="Q7" s="54"/>
      <c r="R7" s="54"/>
    </row>
    <row r="8" spans="2:18">
      <c r="B8" s="25"/>
      <c r="C8" s="25"/>
      <c r="D8" s="25"/>
      <c r="E8" s="25"/>
      <c r="F8" s="25"/>
      <c r="G8" s="25"/>
      <c r="H8" s="25"/>
      <c r="I8" s="25"/>
      <c r="J8" s="25"/>
      <c r="K8" s="25"/>
      <c r="M8" s="54" t="s">
        <v>55</v>
      </c>
      <c r="N8" s="54"/>
      <c r="O8" s="54"/>
      <c r="P8" s="54" t="s">
        <v>54</v>
      </c>
      <c r="Q8" s="54"/>
      <c r="R8" s="54"/>
    </row>
    <row r="9" spans="2:18">
      <c r="B9" s="25" t="s">
        <v>75</v>
      </c>
      <c r="C9" s="25"/>
      <c r="D9" s="25"/>
      <c r="E9" s="25"/>
      <c r="F9" s="25"/>
      <c r="G9" s="25"/>
      <c r="H9" s="25"/>
      <c r="I9" s="25"/>
      <c r="J9" s="25"/>
      <c r="K9" s="25"/>
      <c r="M9" s="54" t="s">
        <v>53</v>
      </c>
      <c r="N9" s="54"/>
      <c r="O9" s="54"/>
      <c r="P9" s="54" t="s">
        <v>67</v>
      </c>
      <c r="Q9" s="54"/>
      <c r="R9" s="54"/>
    </row>
    <row r="10" spans="2:18">
      <c r="B10" s="25" t="s">
        <v>74</v>
      </c>
      <c r="C10" s="25"/>
      <c r="D10" s="25"/>
      <c r="E10" s="25"/>
      <c r="F10" s="25"/>
      <c r="G10" s="25"/>
      <c r="H10" s="25"/>
      <c r="I10" s="25"/>
      <c r="J10" s="25"/>
      <c r="K10" s="25"/>
      <c r="M10" s="54" t="s">
        <v>56</v>
      </c>
      <c r="N10" s="54"/>
      <c r="O10" s="54"/>
      <c r="P10" s="57" t="s">
        <v>57</v>
      </c>
      <c r="Q10" s="54"/>
      <c r="R10" s="54"/>
    </row>
    <row r="11" spans="2:18">
      <c r="B11" s="25" t="s">
        <v>70</v>
      </c>
      <c r="C11" s="25"/>
      <c r="D11" s="25"/>
      <c r="E11" s="25"/>
      <c r="F11" s="25"/>
      <c r="G11" s="25"/>
      <c r="H11" s="25"/>
      <c r="I11" s="25"/>
      <c r="J11" s="25"/>
      <c r="K11" s="25"/>
      <c r="M11" s="54" t="s">
        <v>58</v>
      </c>
      <c r="N11" s="54"/>
      <c r="O11" s="54"/>
      <c r="P11" s="54" t="s">
        <v>68</v>
      </c>
      <c r="Q11" s="54"/>
      <c r="R11" s="54"/>
    </row>
    <row r="12" spans="2:18">
      <c r="B12" s="25"/>
      <c r="C12" s="25"/>
      <c r="D12" s="25"/>
      <c r="E12" s="25"/>
      <c r="F12" s="25"/>
      <c r="G12" s="25"/>
      <c r="H12" s="25"/>
      <c r="I12" s="25"/>
      <c r="J12" s="25"/>
      <c r="K12" s="25"/>
      <c r="M12" s="54" t="s">
        <v>59</v>
      </c>
      <c r="N12" s="54"/>
      <c r="O12" s="54"/>
      <c r="P12" s="54" t="s">
        <v>54</v>
      </c>
      <c r="Q12" s="54"/>
      <c r="R12" s="54"/>
    </row>
    <row r="13" spans="2:18">
      <c r="B13" s="25" t="s">
        <v>77</v>
      </c>
      <c r="C13" s="25"/>
      <c r="D13" s="25"/>
      <c r="E13" s="25"/>
      <c r="F13" s="25"/>
      <c r="G13" s="25"/>
      <c r="H13" s="25"/>
      <c r="I13" s="25"/>
      <c r="J13" s="25"/>
      <c r="K13" s="25"/>
      <c r="M13" s="54" t="s">
        <v>60</v>
      </c>
      <c r="N13" s="54"/>
      <c r="O13" s="54"/>
      <c r="P13" s="54" t="s">
        <v>61</v>
      </c>
      <c r="Q13" s="54"/>
      <c r="R13" s="54"/>
    </row>
    <row r="14" spans="2:18">
      <c r="B14" s="25" t="s">
        <v>72</v>
      </c>
      <c r="C14" s="25"/>
      <c r="D14" s="25"/>
      <c r="E14" s="25"/>
      <c r="F14" s="25"/>
      <c r="G14" s="25"/>
      <c r="H14" s="25"/>
      <c r="I14" s="25"/>
      <c r="J14" s="25"/>
      <c r="K14" s="25"/>
      <c r="M14" s="54" t="s">
        <v>62</v>
      </c>
      <c r="N14" s="54"/>
      <c r="O14" s="54"/>
      <c r="P14" s="54" t="s">
        <v>65</v>
      </c>
      <c r="Q14" s="54"/>
      <c r="R14" s="54"/>
    </row>
    <row r="15" spans="2:18">
      <c r="B15" s="25" t="s">
        <v>73</v>
      </c>
      <c r="C15" s="25"/>
      <c r="D15" s="25"/>
      <c r="E15" s="25"/>
      <c r="F15" s="25"/>
      <c r="G15" s="25"/>
      <c r="H15" s="25"/>
      <c r="I15" s="25"/>
      <c r="J15" s="25"/>
      <c r="K15" s="25"/>
      <c r="M15" s="54" t="s">
        <v>63</v>
      </c>
      <c r="N15" s="54"/>
      <c r="O15" s="54"/>
      <c r="P15" s="54" t="s">
        <v>64</v>
      </c>
      <c r="Q15" s="54"/>
      <c r="R15" s="54"/>
    </row>
    <row r="16" spans="2:18"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2:11"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2:11">
      <c r="B18" s="47" t="s">
        <v>78</v>
      </c>
      <c r="C18" s="25"/>
      <c r="D18" s="25"/>
      <c r="E18" s="25"/>
      <c r="F18" s="25"/>
      <c r="G18" s="25"/>
      <c r="H18" s="25"/>
      <c r="I18" s="25"/>
      <c r="J18" s="25"/>
      <c r="K18" s="25"/>
    </row>
    <row r="19" spans="2:11"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2:11">
      <c r="B20" s="25" t="s">
        <v>81</v>
      </c>
      <c r="C20" s="25"/>
      <c r="D20" s="25"/>
      <c r="E20" s="25"/>
      <c r="F20" s="25"/>
      <c r="G20" s="25"/>
      <c r="H20" s="25"/>
      <c r="I20" s="25"/>
      <c r="J20" s="25"/>
      <c r="K20" s="25"/>
    </row>
    <row r="21" spans="2:11">
      <c r="B21" s="25" t="s">
        <v>79</v>
      </c>
      <c r="C21" s="25"/>
      <c r="D21" s="25"/>
      <c r="E21" s="25"/>
      <c r="F21" s="25"/>
      <c r="G21" s="25"/>
      <c r="H21" s="25"/>
      <c r="I21" s="25"/>
      <c r="J21" s="25"/>
      <c r="K21" s="25"/>
    </row>
    <row r="22" spans="2:11">
      <c r="B22" s="25" t="s">
        <v>80</v>
      </c>
      <c r="C22" s="25"/>
      <c r="D22" s="25"/>
      <c r="E22" s="25"/>
      <c r="F22" s="25"/>
      <c r="G22" s="25"/>
      <c r="H22" s="25"/>
      <c r="I22" s="25"/>
      <c r="J22" s="25"/>
      <c r="K22" s="25"/>
    </row>
    <row r="23" spans="2:11"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2:11">
      <c r="B24" s="25" t="s">
        <v>84</v>
      </c>
      <c r="C24" s="25"/>
      <c r="D24" s="25"/>
      <c r="E24" s="25"/>
      <c r="F24" s="25"/>
      <c r="G24" s="25"/>
      <c r="H24" s="25"/>
      <c r="I24" s="25"/>
      <c r="J24" s="25"/>
      <c r="K24" s="25"/>
    </row>
    <row r="25" spans="2:11">
      <c r="B25" s="25" t="s">
        <v>82</v>
      </c>
      <c r="C25" s="25"/>
      <c r="D25" s="25"/>
      <c r="E25" s="25"/>
      <c r="F25" s="25"/>
      <c r="G25" s="25"/>
      <c r="H25" s="25"/>
      <c r="I25" s="25"/>
      <c r="J25" s="25"/>
      <c r="K25" s="25"/>
    </row>
    <row r="26" spans="2:11">
      <c r="B26" s="25" t="s">
        <v>83</v>
      </c>
      <c r="C26" s="25"/>
      <c r="D26" s="25"/>
      <c r="E26" s="25"/>
      <c r="F26" s="25"/>
      <c r="G26" s="25"/>
      <c r="H26" s="25"/>
      <c r="I26" s="25"/>
      <c r="J26" s="25"/>
      <c r="K26" s="25"/>
    </row>
    <row r="27" spans="2:11"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2:11">
      <c r="B28" s="25" t="s">
        <v>87</v>
      </c>
      <c r="C28" s="25"/>
      <c r="D28" s="25"/>
      <c r="E28" s="25"/>
      <c r="F28" s="25"/>
      <c r="G28" s="25"/>
      <c r="H28" s="25"/>
      <c r="I28" s="25"/>
      <c r="J28" s="25"/>
      <c r="K28" s="25"/>
    </row>
    <row r="29" spans="2:11">
      <c r="B29" s="25" t="s">
        <v>85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2:11">
      <c r="B30" s="25" t="s">
        <v>86</v>
      </c>
      <c r="C30" s="25"/>
      <c r="D30" s="25"/>
      <c r="E30" s="25"/>
      <c r="F30" s="25"/>
      <c r="G30" s="25"/>
      <c r="H30" s="25"/>
      <c r="I30" s="25"/>
      <c r="J30" s="25"/>
      <c r="K30" s="25"/>
    </row>
    <row r="31" spans="2:11"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2:11">
      <c r="B32" s="25" t="s">
        <v>91</v>
      </c>
      <c r="C32" s="25"/>
      <c r="D32" s="25"/>
      <c r="E32" s="25"/>
      <c r="F32" s="25"/>
      <c r="G32" s="25"/>
      <c r="H32" s="25"/>
      <c r="I32" s="25"/>
      <c r="J32" s="25"/>
      <c r="K32" s="25"/>
    </row>
    <row r="33" spans="2:11">
      <c r="B33" s="25" t="s">
        <v>88</v>
      </c>
      <c r="C33" s="25"/>
      <c r="D33" s="25"/>
      <c r="E33" s="25"/>
      <c r="F33" s="25"/>
      <c r="G33" s="25"/>
      <c r="H33" s="25"/>
      <c r="I33" s="25"/>
      <c r="J33" s="25"/>
      <c r="K33" s="25"/>
    </row>
    <row r="34" spans="2:11">
      <c r="B34" s="25" t="s">
        <v>89</v>
      </c>
      <c r="C34" s="25"/>
      <c r="D34" s="25"/>
      <c r="E34" s="25"/>
      <c r="F34" s="25"/>
      <c r="G34" s="25"/>
      <c r="H34" s="25"/>
      <c r="I34" s="25"/>
      <c r="J34" s="25"/>
      <c r="K34" s="25"/>
    </row>
    <row r="35" spans="2:11">
      <c r="B35" s="25" t="s">
        <v>90</v>
      </c>
      <c r="C35" s="25"/>
      <c r="D35" s="25"/>
      <c r="E35" s="25"/>
      <c r="F35" s="25"/>
      <c r="G35" s="25"/>
      <c r="H35" s="25"/>
      <c r="I35" s="25"/>
      <c r="J35" s="25"/>
      <c r="K35" s="25"/>
    </row>
    <row r="36" spans="2:11"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2:11">
      <c r="B37" s="25" t="s">
        <v>92</v>
      </c>
      <c r="C37" s="25"/>
      <c r="D37" s="25"/>
      <c r="E37" s="25"/>
      <c r="F37" s="25"/>
      <c r="G37" s="25"/>
      <c r="H37" s="25"/>
      <c r="I37" s="25"/>
      <c r="J37" s="25"/>
      <c r="K37" s="25"/>
    </row>
    <row r="38" spans="2:11">
      <c r="B38" s="25" t="s">
        <v>93</v>
      </c>
      <c r="C38" s="25"/>
      <c r="D38" s="25"/>
      <c r="E38" s="25"/>
      <c r="F38" s="25"/>
      <c r="G38" s="25"/>
      <c r="H38" s="25"/>
      <c r="I38" s="25"/>
      <c r="J38" s="25"/>
      <c r="K38" s="25"/>
    </row>
    <row r="39" spans="2:11">
      <c r="B39" s="25" t="s">
        <v>86</v>
      </c>
      <c r="C39" s="25"/>
      <c r="D39" s="25"/>
      <c r="E39" s="25"/>
      <c r="F39" s="25"/>
      <c r="G39" s="25"/>
      <c r="H39" s="25"/>
      <c r="I39" s="25"/>
      <c r="J39" s="25"/>
      <c r="K39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Budsjett 2021 og 2022</vt:lpstr>
      <vt:lpstr>Budsjettgrunnlag</vt:lpstr>
      <vt:lpstr>Forutsetninger og notater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Line Kamilla Heimstøl</cp:lastModifiedBy>
  <dcterms:created xsi:type="dcterms:W3CDTF">2021-06-02T15:53:14Z</dcterms:created>
  <dcterms:modified xsi:type="dcterms:W3CDTF">2021-08-19T11:31:44Z</dcterms:modified>
</cp:coreProperties>
</file>